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202300"/>
  <xr:revisionPtr revIDLastSave="0" documentId="13_ncr:1_{25123FF7-5B5E-456B-9B31-D84A369984CD}" xr6:coauthVersionLast="47" xr6:coauthVersionMax="47" xr10:uidLastSave="{00000000-0000-0000-0000-000000000000}"/>
  <bookViews>
    <workbookView xWindow="-108" yWindow="-108" windowWidth="23256" windowHeight="12456" xr2:uid="{E145A2DC-0930-4C3F-AD66-97ECB381B69C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5" i="1"/>
  <c r="D24" i="1"/>
  <c r="E23" i="1"/>
  <c r="F22" i="1"/>
  <c r="G21" i="1"/>
  <c r="H20" i="1"/>
  <c r="H31" i="1"/>
  <c r="C26" i="1"/>
  <c r="D25" i="1"/>
  <c r="E24" i="1"/>
  <c r="F23" i="1"/>
  <c r="G22" i="1"/>
  <c r="H21" i="1"/>
  <c r="H32" i="1"/>
  <c r="G32" i="1"/>
  <c r="D26" i="1"/>
  <c r="E25" i="1"/>
  <c r="F24" i="1"/>
  <c r="G23" i="1"/>
  <c r="H22" i="1"/>
  <c r="H33" i="1"/>
  <c r="G33" i="1"/>
  <c r="F33" i="1"/>
  <c r="E26" i="1"/>
  <c r="F25" i="1"/>
  <c r="G24" i="1"/>
  <c r="H23" i="1"/>
  <c r="H34" i="1"/>
  <c r="G34" i="1"/>
  <c r="F34" i="1"/>
  <c r="E34" i="1"/>
  <c r="F26" i="1"/>
  <c r="G25" i="1"/>
  <c r="H24" i="1"/>
  <c r="H35" i="1"/>
  <c r="G35" i="1"/>
  <c r="F35" i="1"/>
  <c r="E35" i="1"/>
  <c r="D35" i="1"/>
  <c r="G26" i="1"/>
  <c r="H25" i="1"/>
  <c r="H36" i="1"/>
  <c r="G36" i="1"/>
  <c r="F36" i="1"/>
  <c r="E36" i="1"/>
  <c r="D36" i="1"/>
  <c r="C36" i="1"/>
  <c r="H26" i="1"/>
  <c r="H37" i="1"/>
  <c r="G37" i="1"/>
  <c r="F37" i="1"/>
  <c r="E37" i="1"/>
  <c r="D37" i="1"/>
  <c r="C37" i="1"/>
  <c r="B37" i="1"/>
  <c r="C30" i="1"/>
  <c r="D30" i="1"/>
  <c r="E30" i="1"/>
  <c r="F30" i="1"/>
  <c r="G30" i="1"/>
  <c r="H30" i="1"/>
  <c r="C19" i="1"/>
  <c r="D19" i="1"/>
  <c r="E19" i="1"/>
  <c r="F19" i="1"/>
  <c r="G19" i="1"/>
  <c r="H19" i="1"/>
  <c r="C15" i="1"/>
  <c r="D15" i="1"/>
</calcChain>
</file>

<file path=xl/sharedStrings.xml><?xml version="1.0" encoding="utf-8"?>
<sst xmlns="http://schemas.openxmlformats.org/spreadsheetml/2006/main" count="24" uniqueCount="17">
  <si>
    <t>Swap attributes</t>
    <phoneticPr fontId="4" type="noConversion"/>
  </si>
  <si>
    <t>[user input]</t>
    <phoneticPr fontId="4" type="noConversion"/>
  </si>
  <si>
    <t>Hedged principal amount</t>
    <phoneticPr fontId="4" type="noConversion"/>
  </si>
  <si>
    <t>Expiration (years)</t>
    <phoneticPr fontId="4" type="noConversion"/>
  </si>
  <si>
    <t>Interest rate attributes</t>
    <phoneticPr fontId="4" type="noConversion"/>
  </si>
  <si>
    <t>Current market interest rate</t>
    <phoneticPr fontId="4" type="noConversion"/>
  </si>
  <si>
    <t>FIR swap buyer</t>
    <phoneticPr fontId="4" type="noConversion"/>
  </si>
  <si>
    <t>FIR swap seller</t>
    <phoneticPr fontId="4" type="noConversion"/>
  </si>
  <si>
    <t>Price</t>
    <phoneticPr fontId="4" type="noConversion"/>
  </si>
  <si>
    <t>Period</t>
    <phoneticPr fontId="4" type="noConversion"/>
  </si>
  <si>
    <t>Swap valuation</t>
    <phoneticPr fontId="4" type="noConversion"/>
  </si>
  <si>
    <t>Payments settlement date (years; 0 - present period, 1 - next year)</t>
    <phoneticPr fontId="4" type="noConversion"/>
  </si>
  <si>
    <t>Vanilla Bond Interest Rate Swap Valuation</t>
    <phoneticPr fontId="4" type="noConversion"/>
  </si>
  <si>
    <t>Forecasted Interest rate development</t>
    <phoneticPr fontId="4" type="noConversion"/>
  </si>
  <si>
    <r>
      <t xml:space="preserve">Floating rate - up movement
</t>
    </r>
    <r>
      <rPr>
        <i/>
        <sz val="11"/>
        <color theme="1"/>
        <rFont val="Lato"/>
        <family val="2"/>
      </rPr>
      <t>(expectation that already takes into account probabilities)</t>
    </r>
    <phoneticPr fontId="4" type="noConversion"/>
  </si>
  <si>
    <r>
      <t xml:space="preserve">Floating rate - down movement
</t>
    </r>
    <r>
      <rPr>
        <i/>
        <sz val="11"/>
        <color theme="1"/>
        <rFont val="Lato"/>
        <family val="2"/>
      </rPr>
      <t>(expectation that already takes into account probabilities)</t>
    </r>
    <phoneticPr fontId="4" type="noConversion"/>
  </si>
  <si>
    <t>Swap fixed interest rate (annual)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</si>
</sst>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lato"/>
      <family val="2"/>
      <charset val="129"/>
    </font>
    <font>
      <sz val="11"/>
      <color theme="1"/>
      <name val="lato"/>
      <family val="2"/>
      <charset val="129"/>
    </font>
    <font>
      <b/>
      <u/>
      <sz val="11"/>
      <color theme="1"/>
      <name val="Lato"/>
      <family val="2"/>
    </font>
    <font>
      <sz val="8"/>
      <name val="lato"/>
      <family val="2"/>
      <charset val="129"/>
    </font>
    <font>
      <sz val="8"/>
      <name val="맑은 고딕"/>
      <family val="2"/>
      <charset val="129"/>
      <scheme val="minor"/>
    </font>
    <font>
      <sz val="11"/>
      <color rgb="FFFF0000"/>
      <name val="Lato"/>
      <family val="2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i/>
      <sz val="11"/>
      <color theme="1"/>
      <name val="Lato"/>
      <family val="2"/>
    </font>
    <font>
      <sz val="11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5" fillId="3" borderId="4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vertical="top" wrapText="1"/>
    </xf>
    <xf numFmtId="0" fontId="5" fillId="3" borderId="7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vertical="top" wrapText="1"/>
    </xf>
    <xf numFmtId="10" fontId="6" fillId="0" borderId="9" xfId="0" applyNumberFormat="1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5" fillId="3" borderId="10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vertical="top" wrapText="1"/>
    </xf>
    <xf numFmtId="0" fontId="6" fillId="0" borderId="12" xfId="0" applyFont="1" applyBorder="1" applyAlignment="1">
      <alignment vertical="top"/>
    </xf>
    <xf numFmtId="4" fontId="6" fillId="0" borderId="9" xfId="0" applyNumberFormat="1" applyFont="1" applyBorder="1" applyAlignment="1">
      <alignment vertical="top"/>
    </xf>
    <xf numFmtId="4" fontId="6" fillId="0" borderId="12" xfId="0" applyNumberFormat="1" applyFont="1" applyBorder="1" applyAlignment="1">
      <alignment vertical="top"/>
    </xf>
    <xf numFmtId="0" fontId="6" fillId="4" borderId="13" xfId="0" applyFont="1" applyFill="1" applyBorder="1" applyAlignment="1">
      <alignment vertical="top"/>
    </xf>
    <xf numFmtId="0" fontId="7" fillId="4" borderId="14" xfId="0" applyFont="1" applyFill="1" applyBorder="1" applyAlignment="1">
      <alignment horizontal="right" vertical="top"/>
    </xf>
    <xf numFmtId="0" fontId="7" fillId="4" borderId="15" xfId="0" applyFont="1" applyFill="1" applyBorder="1" applyAlignment="1">
      <alignment vertical="top"/>
    </xf>
    <xf numFmtId="0" fontId="7" fillId="7" borderId="0" xfId="0" applyFont="1" applyFill="1" applyAlignment="1">
      <alignment vertical="top"/>
    </xf>
    <xf numFmtId="3" fontId="6" fillId="0" borderId="6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10" fontId="6" fillId="0" borderId="6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10" fontId="6" fillId="0" borderId="0" xfId="1" applyNumberFormat="1" applyFont="1" applyAlignment="1">
      <alignment vertical="top"/>
    </xf>
    <xf numFmtId="10" fontId="6" fillId="0" borderId="0" xfId="0" applyNumberFormat="1" applyFont="1" applyAlignment="1">
      <alignment vertical="top"/>
    </xf>
    <xf numFmtId="3" fontId="9" fillId="5" borderId="8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7" fillId="6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F146-8890-44B2-9008-5AC34D35FA32}">
  <dimension ref="A1:I38"/>
  <sheetViews>
    <sheetView showGridLines="0" tabSelected="1" zoomScale="70" zoomScaleNormal="70" workbookViewId="0"/>
  </sheetViews>
  <sheetFormatPr defaultColWidth="0" defaultRowHeight="16.8" zeroHeight="1" x14ac:dyDescent="0.4"/>
  <cols>
    <col min="1" max="1" width="3" style="17" customWidth="1"/>
    <col min="2" max="2" width="26.69921875" style="17" bestFit="1" customWidth="1"/>
    <col min="3" max="3" width="21.296875" style="17" customWidth="1"/>
    <col min="4" max="4" width="14.69921875" style="17" bestFit="1" customWidth="1"/>
    <col min="5" max="8" width="8.296875" style="17" bestFit="1" customWidth="1"/>
    <col min="9" max="9" width="3.5" style="17" customWidth="1"/>
    <col min="10" max="16384" width="8.796875" style="17" hidden="1"/>
  </cols>
  <sheetData>
    <row r="1" spans="2:4" x14ac:dyDescent="0.4"/>
    <row r="2" spans="2:4" x14ac:dyDescent="0.4">
      <c r="B2" s="27" t="s">
        <v>12</v>
      </c>
      <c r="C2" s="27"/>
      <c r="D2" s="27"/>
    </row>
    <row r="3" spans="2:4" ht="17.399999999999999" thickBot="1" x14ac:dyDescent="0.45"/>
    <row r="4" spans="2:4" ht="18" thickTop="1" thickBot="1" x14ac:dyDescent="0.45">
      <c r="B4" s="23" t="s">
        <v>0</v>
      </c>
      <c r="C4" s="24"/>
      <c r="D4" s="25"/>
    </row>
    <row r="5" spans="2:4" ht="17.399999999999999" thickTop="1" x14ac:dyDescent="0.4">
      <c r="B5" s="1" t="s">
        <v>1</v>
      </c>
      <c r="C5" s="2" t="s">
        <v>2</v>
      </c>
      <c r="D5" s="16">
        <v>1000000</v>
      </c>
    </row>
    <row r="6" spans="2:4" ht="33.6" x14ac:dyDescent="0.4">
      <c r="B6" s="3" t="s">
        <v>1</v>
      </c>
      <c r="C6" s="4" t="s">
        <v>16</v>
      </c>
      <c r="D6" s="5">
        <v>5.5E-2</v>
      </c>
    </row>
    <row r="7" spans="2:4" x14ac:dyDescent="0.4">
      <c r="B7" s="3" t="s">
        <v>1</v>
      </c>
      <c r="C7" s="4" t="s">
        <v>3</v>
      </c>
      <c r="D7" s="6">
        <v>6</v>
      </c>
    </row>
    <row r="8" spans="2:4" ht="51" thickBot="1" x14ac:dyDescent="0.45">
      <c r="B8" s="7" t="s">
        <v>1</v>
      </c>
      <c r="C8" s="8" t="s">
        <v>11</v>
      </c>
      <c r="D8" s="9">
        <v>1</v>
      </c>
    </row>
    <row r="9" spans="2:4" ht="18" thickTop="1" thickBot="1" x14ac:dyDescent="0.45">
      <c r="B9" s="23" t="s">
        <v>4</v>
      </c>
      <c r="C9" s="24"/>
      <c r="D9" s="25"/>
    </row>
    <row r="10" spans="2:4" ht="34.200000000000003" thickTop="1" x14ac:dyDescent="0.4">
      <c r="B10" s="1" t="s">
        <v>1</v>
      </c>
      <c r="C10" s="2" t="s">
        <v>5</v>
      </c>
      <c r="D10" s="18">
        <v>5.3999999999999999E-2</v>
      </c>
    </row>
    <row r="11" spans="2:4" ht="84" x14ac:dyDescent="0.4">
      <c r="B11" s="3" t="s">
        <v>1</v>
      </c>
      <c r="C11" s="4" t="s">
        <v>14</v>
      </c>
      <c r="D11" s="10">
        <v>1.1499999999999999</v>
      </c>
    </row>
    <row r="12" spans="2:4" ht="84.6" thickBot="1" x14ac:dyDescent="0.45">
      <c r="B12" s="7" t="s">
        <v>1</v>
      </c>
      <c r="C12" s="8" t="s">
        <v>15</v>
      </c>
      <c r="D12" s="11">
        <v>0.93</v>
      </c>
    </row>
    <row r="13" spans="2:4" ht="18" thickTop="1" thickBot="1" x14ac:dyDescent="0.45"/>
    <row r="14" spans="2:4" x14ac:dyDescent="0.4">
      <c r="B14" s="12"/>
      <c r="C14" s="13" t="s">
        <v>6</v>
      </c>
      <c r="D14" s="13" t="s">
        <v>7</v>
      </c>
    </row>
    <row r="15" spans="2:4" x14ac:dyDescent="0.4">
      <c r="B15" s="14" t="s">
        <v>8</v>
      </c>
      <c r="C15" s="22">
        <f>+D5*B37</f>
        <v>28421.176937693534</v>
      </c>
      <c r="D15" s="22">
        <f>-C15</f>
        <v>-28421.176937693534</v>
      </c>
    </row>
    <row r="16" spans="2:4" x14ac:dyDescent="0.4"/>
    <row r="17" spans="2:8" x14ac:dyDescent="0.4">
      <c r="B17" s="19" t="s">
        <v>13</v>
      </c>
    </row>
    <row r="18" spans="2:8" x14ac:dyDescent="0.4">
      <c r="B18" s="26" t="s">
        <v>9</v>
      </c>
      <c r="C18" s="26"/>
      <c r="D18" s="26"/>
      <c r="E18" s="26"/>
      <c r="F18" s="26"/>
      <c r="G18" s="26"/>
      <c r="H18" s="26"/>
    </row>
    <row r="19" spans="2:8" x14ac:dyDescent="0.4">
      <c r="B19" s="15">
        <v>0</v>
      </c>
      <c r="C19" s="15">
        <f t="shared" ref="C19:H19" si="0">B19+1</f>
        <v>1</v>
      </c>
      <c r="D19" s="15">
        <f t="shared" si="0"/>
        <v>2</v>
      </c>
      <c r="E19" s="15">
        <f t="shared" si="0"/>
        <v>3</v>
      </c>
      <c r="F19" s="15">
        <f t="shared" si="0"/>
        <v>4</v>
      </c>
      <c r="G19" s="15">
        <f t="shared" si="0"/>
        <v>5</v>
      </c>
      <c r="H19" s="15">
        <f t="shared" si="0"/>
        <v>6</v>
      </c>
    </row>
    <row r="20" spans="2:8" x14ac:dyDescent="0.4">
      <c r="B20" s="20"/>
      <c r="C20" s="20"/>
      <c r="D20" s="20"/>
      <c r="E20" s="20"/>
      <c r="F20" s="20"/>
      <c r="G20" s="20"/>
      <c r="H20" s="20">
        <f t="shared" ref="D20:H25" si="1">+G21*$D$11</f>
        <v>0.12490528134374995</v>
      </c>
    </row>
    <row r="21" spans="2:8" x14ac:dyDescent="0.4">
      <c r="B21" s="20"/>
      <c r="C21" s="20"/>
      <c r="D21" s="20"/>
      <c r="E21" s="20"/>
      <c r="F21" s="20"/>
      <c r="G21" s="20">
        <f t="shared" si="1"/>
        <v>0.10861328812499997</v>
      </c>
      <c r="H21" s="20">
        <f t="shared" si="1"/>
        <v>0.10101035795624995</v>
      </c>
    </row>
    <row r="22" spans="2:8" x14ac:dyDescent="0.4">
      <c r="B22" s="20"/>
      <c r="C22" s="20"/>
      <c r="D22" s="20"/>
      <c r="E22" s="20"/>
      <c r="F22" s="20">
        <f t="shared" si="1"/>
        <v>9.4446337499999977E-2</v>
      </c>
      <c r="G22" s="20">
        <f t="shared" si="1"/>
        <v>8.7835093874999964E-2</v>
      </c>
      <c r="H22" s="20">
        <f t="shared" si="1"/>
        <v>8.168663730374999E-2</v>
      </c>
    </row>
    <row r="23" spans="2:8" x14ac:dyDescent="0.4">
      <c r="B23" s="20"/>
      <c r="C23" s="20"/>
      <c r="D23" s="20"/>
      <c r="E23" s="20">
        <f t="shared" si="1"/>
        <v>8.2127249999999985E-2</v>
      </c>
      <c r="F23" s="20">
        <f t="shared" si="1"/>
        <v>7.6378342499999974E-2</v>
      </c>
      <c r="G23" s="20">
        <f t="shared" si="1"/>
        <v>7.1031858524999991E-2</v>
      </c>
      <c r="H23" s="20">
        <f t="shared" si="1"/>
        <v>6.605962842825E-2</v>
      </c>
    </row>
    <row r="24" spans="2:8" x14ac:dyDescent="0.4">
      <c r="B24" s="20"/>
      <c r="C24" s="20"/>
      <c r="D24" s="20">
        <f t="shared" si="1"/>
        <v>7.1414999999999992E-2</v>
      </c>
      <c r="E24" s="20">
        <f t="shared" si="1"/>
        <v>6.6415949999999987E-2</v>
      </c>
      <c r="F24" s="20">
        <f t="shared" si="1"/>
        <v>6.1766833499999993E-2</v>
      </c>
      <c r="G24" s="20">
        <f t="shared" si="1"/>
        <v>5.7443155155000002E-2</v>
      </c>
      <c r="H24" s="20">
        <f t="shared" si="1"/>
        <v>5.3422134294149999E-2</v>
      </c>
    </row>
    <row r="25" spans="2:8" x14ac:dyDescent="0.4">
      <c r="B25" s="20"/>
      <c r="C25" s="20">
        <f>+B26*$D$11</f>
        <v>6.2099999999999995E-2</v>
      </c>
      <c r="D25" s="20">
        <f t="shared" si="1"/>
        <v>5.7752999999999999E-2</v>
      </c>
      <c r="E25" s="20">
        <f t="shared" si="1"/>
        <v>5.3710290000000001E-2</v>
      </c>
      <c r="F25" s="20">
        <f t="shared" si="1"/>
        <v>4.9950569700000003E-2</v>
      </c>
      <c r="G25" s="20">
        <f t="shared" si="1"/>
        <v>4.6454029821000005E-2</v>
      </c>
      <c r="H25" s="20">
        <f t="shared" si="1"/>
        <v>4.3202247733530007E-2</v>
      </c>
    </row>
    <row r="26" spans="2:8" x14ac:dyDescent="0.4">
      <c r="B26" s="20">
        <f>+D10</f>
        <v>5.3999999999999999E-2</v>
      </c>
      <c r="C26" s="20">
        <f>+B26*$D$12</f>
        <v>5.0220000000000001E-2</v>
      </c>
      <c r="D26" s="20">
        <f t="shared" ref="D26:H26" si="2">+C26*$D$12</f>
        <v>4.6704600000000006E-2</v>
      </c>
      <c r="E26" s="20">
        <f t="shared" si="2"/>
        <v>4.3435278000000008E-2</v>
      </c>
      <c r="F26" s="20">
        <f t="shared" si="2"/>
        <v>4.0394808540000007E-2</v>
      </c>
      <c r="G26" s="20">
        <f t="shared" si="2"/>
        <v>3.7567171942200009E-2</v>
      </c>
      <c r="H26" s="20">
        <f t="shared" si="2"/>
        <v>3.4937469906246008E-2</v>
      </c>
    </row>
    <row r="27" spans="2:8" x14ac:dyDescent="0.4"/>
    <row r="28" spans="2:8" x14ac:dyDescent="0.4">
      <c r="B28" s="19" t="s">
        <v>10</v>
      </c>
    </row>
    <row r="29" spans="2:8" x14ac:dyDescent="0.4">
      <c r="B29" s="26" t="s">
        <v>9</v>
      </c>
      <c r="C29" s="26"/>
      <c r="D29" s="26"/>
      <c r="E29" s="26"/>
      <c r="F29" s="26"/>
      <c r="G29" s="26"/>
      <c r="H29" s="26"/>
    </row>
    <row r="30" spans="2:8" x14ac:dyDescent="0.4">
      <c r="B30" s="15">
        <v>0</v>
      </c>
      <c r="C30" s="15">
        <f t="shared" ref="C30:H30" si="3">B30+1</f>
        <v>1</v>
      </c>
      <c r="D30" s="15">
        <f t="shared" si="3"/>
        <v>2</v>
      </c>
      <c r="E30" s="15">
        <f t="shared" si="3"/>
        <v>3</v>
      </c>
      <c r="F30" s="15">
        <f t="shared" si="3"/>
        <v>4</v>
      </c>
      <c r="G30" s="15">
        <f t="shared" si="3"/>
        <v>5</v>
      </c>
      <c r="H30" s="15">
        <f t="shared" si="3"/>
        <v>6</v>
      </c>
    </row>
    <row r="31" spans="2:8" x14ac:dyDescent="0.4">
      <c r="B31" s="21"/>
      <c r="C31" s="21"/>
      <c r="D31" s="21"/>
      <c r="E31" s="21"/>
      <c r="F31" s="21"/>
      <c r="G31" s="21"/>
      <c r="H31" s="21">
        <f t="shared" ref="H31:H37" si="4">+(H20-$D$6)/((1+H20)^$D$8)</f>
        <v>6.2143259973181882E-2</v>
      </c>
    </row>
    <row r="32" spans="2:8" x14ac:dyDescent="0.4">
      <c r="B32" s="21"/>
      <c r="C32" s="21"/>
      <c r="D32" s="21"/>
      <c r="E32" s="21"/>
      <c r="F32" s="21"/>
      <c r="G32" s="21">
        <f t="shared" ref="G32:G37" si="5">+(50%*H31+50%*H32+G21-$D$6)/((1+G21)^$D$8)</f>
        <v>9.5235666454365056E-2</v>
      </c>
      <c r="H32" s="21">
        <f t="shared" si="4"/>
        <v>4.1789214446316975E-2</v>
      </c>
    </row>
    <row r="33" spans="2:8" x14ac:dyDescent="0.4">
      <c r="B33" s="21"/>
      <c r="C33" s="21"/>
      <c r="D33" s="21"/>
      <c r="E33" s="21"/>
      <c r="F33" s="21">
        <f>+(50%*G32+50%*G33+F22-$D$6)/((1+F22)^$D$8)</f>
        <v>0.10729598044233607</v>
      </c>
      <c r="G33" s="21">
        <f t="shared" si="5"/>
        <v>6.0731044192807629E-2</v>
      </c>
      <c r="H33" s="21">
        <f t="shared" si="4"/>
        <v>2.4671320124902384E-2</v>
      </c>
    </row>
    <row r="34" spans="2:8" x14ac:dyDescent="0.4">
      <c r="B34" s="21"/>
      <c r="C34" s="21"/>
      <c r="D34" s="21"/>
      <c r="E34" s="21">
        <f>+(50%*F33+50%*F34+E23-$D$6)/((1+E23)^$D$8)</f>
        <v>0.10358106014644827</v>
      </c>
      <c r="F34" s="21">
        <f>+(50%*G33+50%*G34+F23-$D$6)/((1+F23)^$D$8)</f>
        <v>6.2625295094385303E-2</v>
      </c>
      <c r="G34" s="21">
        <f t="shared" si="5"/>
        <v>3.1329293471728067E-2</v>
      </c>
      <c r="H34" s="21">
        <f t="shared" si="4"/>
        <v>1.0374305651697753E-2</v>
      </c>
    </row>
    <row r="35" spans="2:8" x14ac:dyDescent="0.4">
      <c r="B35" s="21"/>
      <c r="C35" s="21"/>
      <c r="D35" s="21">
        <f>+(50%*E34+50%*E35+D24-$D$6)/((1+D24)^$D$8)</f>
        <v>8.7650799739092913E-2</v>
      </c>
      <c r="E35" s="21">
        <f>+(50%*F34+50%*F35+E24-$D$6)/((1+E24)^$D$8)</f>
        <v>5.1409703058472193E-2</v>
      </c>
      <c r="F35" s="21">
        <f>+(50%*G34+50%*G35+F24-$D$6)/((1+F24)^$D$8)</f>
        <v>2.4191059558251758E-2</v>
      </c>
      <c r="G35" s="21">
        <f t="shared" si="5"/>
        <v>6.5075689406216986E-3</v>
      </c>
      <c r="H35" s="21">
        <f t="shared" si="4"/>
        <v>-1.4978474957783726E-3</v>
      </c>
    </row>
    <row r="36" spans="2:8" x14ac:dyDescent="0.4">
      <c r="B36" s="21"/>
      <c r="C36" s="21">
        <f>+(50%*D35+50%*D36+C25-$D$6)/((1+C25)^$D$8)</f>
        <v>6.1996445253732047E-2</v>
      </c>
      <c r="D36" s="21">
        <f>+(50%*E35+50%*E36+D25-$D$6)/((1+D25)^$D$8)</f>
        <v>2.9842049268884733E-2</v>
      </c>
      <c r="E36" s="21">
        <f>+(50%*F35+50%*F36+E25-$D$6)/((1+E25)^$D$8)</f>
        <v>6.2153312221490745E-3</v>
      </c>
      <c r="F36" s="21">
        <f>+(50%*G35+50%*G36+F25-$D$6)/((1+F25)^$D$8)</f>
        <v>-8.5133226291782479E-3</v>
      </c>
      <c r="G36" s="21">
        <f t="shared" si="5"/>
        <v>-1.4285844229712907E-2</v>
      </c>
      <c r="H36" s="21">
        <f t="shared" si="4"/>
        <v>-1.1309170673377946E-2</v>
      </c>
    </row>
    <row r="37" spans="2:8" x14ac:dyDescent="0.4">
      <c r="B37" s="21">
        <f>+(50%*C36+50%*C37+B26-$D$6)/((1+B26)^$D$8)</f>
        <v>2.8421176937693533E-2</v>
      </c>
      <c r="C37" s="21">
        <f>+(50%*D36+50%*D37+C26-$D$6)/((1+C26)^$D$8)</f>
        <v>-8.4604269074074442E-5</v>
      </c>
      <c r="D37" s="21">
        <f>+(50%*E36+50%*E37+D26-$D$6)/((1+D26)^$D$8)</f>
        <v>-2.045975545981869E-2</v>
      </c>
      <c r="E37" s="21">
        <f>+(50%*F36+50%*F37+E26-$D$6)/((1+E26)^$D$8)</f>
        <v>-3.2455171531483758E-2</v>
      </c>
      <c r="F37" s="21">
        <f>+(50%*G36+50%*G37+F26-$D$6)/((1+F26)^$D$8)</f>
        <v>-3.6086975229804648E-2</v>
      </c>
      <c r="G37" s="21">
        <f t="shared" si="5"/>
        <v>-3.1593176220287768E-2</v>
      </c>
      <c r="H37" s="21">
        <f t="shared" si="4"/>
        <v>-1.938525821813316E-2</v>
      </c>
    </row>
    <row r="38" spans="2:8" x14ac:dyDescent="0.4"/>
  </sheetData>
  <mergeCells count="5">
    <mergeCell ref="B4:D4"/>
    <mergeCell ref="B9:D9"/>
    <mergeCell ref="B18:H18"/>
    <mergeCell ref="B29:H29"/>
    <mergeCell ref="B2:D2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2024-06-23T11:54:12Z</dcterms:created>
  <dcterms:modified xsi:type="dcterms:W3CDTF">2024-06-23T12:06:38Z</dcterms:modified>
</cp:coreProperties>
</file>